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高浪路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<sst xmlns="http://schemas.openxmlformats.org/spreadsheetml/2006/main" count="105" uniqueCount="53">
  <si>
    <t>高浪路（山水东路-高浪大桥西侧零点）设施量汇总</t>
  </si>
  <si>
    <t>设施类别</t>
  </si>
  <si>
    <t>单位</t>
  </si>
  <si>
    <t>数量</t>
  </si>
  <si>
    <t>工作内容</t>
  </si>
  <si>
    <t>备注</t>
  </si>
  <si>
    <t>沥青路面18cm</t>
  </si>
  <si>
    <r>
      <rPr>
        <sz val="12"/>
        <rFont val="宋体"/>
        <charset val="134"/>
      </rPr>
      <t>m</t>
    </r>
    <r>
      <rPr>
        <vertAlign val="superscript"/>
        <sz val="12"/>
        <rFont val="宋体"/>
        <charset val="134"/>
      </rPr>
      <t>2</t>
    </r>
  </si>
  <si>
    <t>沥青混凝土路面</t>
  </si>
  <si>
    <t>4cmSMA-13+6cmAC-20C+8cmAC-25C机动车道</t>
  </si>
  <si>
    <t>4cmSMA-13+6cmAC-16C+8cmAC-20C机动车道</t>
  </si>
  <si>
    <t>沥青路面12cm</t>
  </si>
  <si>
    <t>4cmSMA-13+8~12cmAC-25C
辅道</t>
  </si>
  <si>
    <t>4cmSMA-13+8cmAC-20C
机动车道</t>
  </si>
  <si>
    <t>沥青路面11cm</t>
  </si>
  <si>
    <t>4cmSMA-13+7cmAC-20C
机动车道</t>
  </si>
  <si>
    <t>沥青路面10cm</t>
  </si>
  <si>
    <t>4cmSMA-13+6cmAC-20C
机动车道</t>
  </si>
  <si>
    <t>沥青路面8cm</t>
  </si>
  <si>
    <t>3.5cmSMA-13+4.5cmAC-16C
非机动车道</t>
  </si>
  <si>
    <t>人行道</t>
  </si>
  <si>
    <t>侧平石、透水混凝土、筑边平石</t>
  </si>
  <si>
    <t>4cm饰面型透水混凝土+
10cm素色透水混凝土</t>
  </si>
  <si>
    <t>4cm饰面型透水混凝土+
8cm素色透水混凝土</t>
  </si>
  <si>
    <t>25*25*6cm苏普洛克道板</t>
  </si>
  <si>
    <t>40*40*6cm花岗岩盲道板</t>
  </si>
  <si>
    <t>平侧石</t>
  </si>
  <si>
    <t>m</t>
  </si>
  <si>
    <t>35*12.5*75cm
I型平石</t>
  </si>
  <si>
    <t>20*15*75cm
II型平石</t>
  </si>
  <si>
    <t>27.5*15.75cm
A型侧石</t>
  </si>
  <si>
    <t>14.5*15*75cm
B型侧石</t>
  </si>
  <si>
    <t>45*12.5*75cm
C型侧石</t>
  </si>
  <si>
    <t>50*15*75cm
E型侧石</t>
  </si>
  <si>
    <t>27.5*12.5*75cm
侧分带侧石</t>
  </si>
  <si>
    <t>32.5*12.5*75cm
中分带侧石</t>
  </si>
  <si>
    <t>平石</t>
  </si>
  <si>
    <t>35*12.5*75cm
平石</t>
  </si>
  <si>
    <t>随路桥梁</t>
  </si>
  <si>
    <t>桥梁及其附属设施</t>
  </si>
  <si>
    <t>长广溪桥、闪溪河桥、谢湾桥、长欣桥、万新桥、扬新桥、仰蠡桥</t>
  </si>
  <si>
    <t>挡墙</t>
  </si>
  <si>
    <t>m³</t>
  </si>
  <si>
    <t>混凝土挡墙</t>
  </si>
  <si>
    <t>N7匝道挡土墙、S7匝道挡土墙、N8匝道挡土墙、S8匝道挡土墙、主线终点引道挡土墙</t>
  </si>
  <si>
    <t>护栏</t>
  </si>
  <si>
    <t>路基防撞护栏</t>
  </si>
  <si>
    <t>I型中央分隔墩、II型中央分隔墩、I型路侧防撞护栏、II型路侧防撞护栏、V型路侧防撞护栏</t>
  </si>
  <si>
    <t>路侧护栏</t>
  </si>
  <si>
    <t>匝道挡土墙III型路侧护栏、IV型路侧护栏</t>
  </si>
  <si>
    <t>路名牌</t>
  </si>
  <si>
    <t>块</t>
  </si>
  <si>
    <t>路名牌、限载牌、管养标识牌、桥梁保护区公示牌等养护及两年一次防腐处理、每月清洗一次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</si>
</sst>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A2" sqref="A2:E2"/>
    </sheetView>
  </sheetViews>
  <sheetFormatPr defaultColWidth="9" defaultRowHeight="13.5" outlineLevelCol="4"/>
  <cols>
    <col min="1" max="1" width="16.75" customWidth="1"/>
    <col min="2" max="2" width="5.75" customWidth="1"/>
    <col min="3" max="3" width="10.6333333333333" customWidth="1"/>
    <col min="4" max="4" width="24.3666666666667" customWidth="1"/>
    <col min="5" max="5" width="31.6666666666667" customWidth="1"/>
  </cols>
  <sheetData>
    <row r="1" s="1" customFormat="1" ht="53.25" customHeight="1" spans="1:5">
      <c r="A1" s="2" t="s">
        <v>0</v>
      </c>
      <c r="B1" s="2"/>
      <c r="C1" s="2"/>
      <c r="D1" s="2"/>
      <c r="E1" s="2"/>
    </row>
    <row r="2" s="1" customFormat="1" ht="42" customHeight="1" spans="1:5">
      <c r="A2" s="3"/>
      <c r="B2" s="3"/>
      <c r="C2" s="3"/>
      <c r="D2" s="3"/>
      <c r="E2" s="3"/>
    </row>
    <row r="3" s="1" customFormat="1" ht="29.25" customHeight="1" spans="1:5">
      <c r="A3" s="4" t="s">
        <v>1</v>
      </c>
      <c r="B3" s="4" t="s">
        <v>2</v>
      </c>
      <c r="C3" s="4" t="s">
        <v>3</v>
      </c>
      <c r="D3" s="5" t="s">
        <v>4</v>
      </c>
      <c r="E3" s="6" t="s">
        <v>5</v>
      </c>
    </row>
    <row r="4" s="1" customFormat="1" ht="35" customHeight="1" spans="1:5">
      <c r="A4" s="4" t="s">
        <v>6</v>
      </c>
      <c r="B4" s="4" t="s">
        <v>7</v>
      </c>
      <c r="C4" s="7">
        <f>4072+4201+13650+4253+2765+990+24269+30831+26343</f>
        <v>111374</v>
      </c>
      <c r="D4" s="8" t="s">
        <v>8</v>
      </c>
      <c r="E4" s="6" t="s">
        <v>9</v>
      </c>
    </row>
    <row r="5" s="1" customFormat="1" ht="35" customHeight="1" spans="1:5">
      <c r="A5" s="4" t="s">
        <v>6</v>
      </c>
      <c r="B5" s="4" t="s">
        <v>7</v>
      </c>
      <c r="C5" s="7">
        <f>4129+4965+6960+1469</f>
        <v>17523</v>
      </c>
      <c r="D5" s="8" t="s">
        <v>8</v>
      </c>
      <c r="E5" s="6" t="s">
        <v>10</v>
      </c>
    </row>
    <row r="6" s="1" customFormat="1" ht="35" customHeight="1" spans="1:5">
      <c r="A6" s="4" t="s">
        <v>11</v>
      </c>
      <c r="B6" s="4" t="s">
        <v>7</v>
      </c>
      <c r="C6" s="7">
        <f>4942+282+3916+62871+1456+602+94419+6190+1022+8139</f>
        <v>183839</v>
      </c>
      <c r="D6" s="8" t="s">
        <v>8</v>
      </c>
      <c r="E6" s="6" t="s">
        <v>12</v>
      </c>
    </row>
    <row r="7" s="1" customFormat="1" ht="35" customHeight="1" spans="1:5">
      <c r="A7" s="4" t="s">
        <v>11</v>
      </c>
      <c r="B7" s="4" t="s">
        <v>7</v>
      </c>
      <c r="C7" s="9">
        <f>14411+1900+18905+2422+2315</f>
        <v>39953</v>
      </c>
      <c r="D7" s="8" t="s">
        <v>8</v>
      </c>
      <c r="E7" s="6" t="s">
        <v>13</v>
      </c>
    </row>
    <row r="8" s="1" customFormat="1" ht="35" customHeight="1" spans="1:5">
      <c r="A8" s="4" t="s">
        <v>14</v>
      </c>
      <c r="B8" s="4" t="s">
        <v>7</v>
      </c>
      <c r="C8" s="7">
        <f>3002+11453+9811</f>
        <v>24266</v>
      </c>
      <c r="D8" s="8" t="s">
        <v>8</v>
      </c>
      <c r="E8" s="6" t="s">
        <v>15</v>
      </c>
    </row>
    <row r="9" s="1" customFormat="1" ht="35" customHeight="1" spans="1:5">
      <c r="A9" s="4" t="s">
        <v>16</v>
      </c>
      <c r="B9" s="4" t="s">
        <v>7</v>
      </c>
      <c r="C9" s="7">
        <f>1361+979+226</f>
        <v>2566</v>
      </c>
      <c r="D9" s="8" t="s">
        <v>8</v>
      </c>
      <c r="E9" s="6" t="s">
        <v>17</v>
      </c>
    </row>
    <row r="10" s="1" customFormat="1" ht="35" customHeight="1" spans="1:5">
      <c r="A10" s="4" t="s">
        <v>18</v>
      </c>
      <c r="B10" s="4" t="s">
        <v>7</v>
      </c>
      <c r="C10" s="7">
        <f>2660+2498+2641+13010+14768+9605</f>
        <v>45182</v>
      </c>
      <c r="D10" s="8" t="s">
        <v>8</v>
      </c>
      <c r="E10" s="6" t="s">
        <v>19</v>
      </c>
    </row>
    <row r="11" s="1" customFormat="1" ht="35" customHeight="1" spans="1:5">
      <c r="A11" s="6" t="s">
        <v>20</v>
      </c>
      <c r="B11" s="4" t="s">
        <v>7</v>
      </c>
      <c r="C11" s="7">
        <f>3424+950+2765</f>
        <v>7139</v>
      </c>
      <c r="D11" s="8" t="s">
        <v>21</v>
      </c>
      <c r="E11" s="6" t="s">
        <v>22</v>
      </c>
    </row>
    <row r="12" s="1" customFormat="1" ht="35" customHeight="1" spans="1:5">
      <c r="A12" s="6" t="s">
        <v>20</v>
      </c>
      <c r="B12" s="4" t="s">
        <v>7</v>
      </c>
      <c r="C12" s="7">
        <f>17635+4720+20167+5700+16739+4330</f>
        <v>69291</v>
      </c>
      <c r="D12" s="8" t="s">
        <v>21</v>
      </c>
      <c r="E12" s="6" t="s">
        <v>23</v>
      </c>
    </row>
    <row r="13" s="1" customFormat="1" ht="35" customHeight="1" spans="1:5">
      <c r="A13" s="6" t="s">
        <v>20</v>
      </c>
      <c r="B13" s="4" t="s">
        <v>7</v>
      </c>
      <c r="C13" s="7">
        <v>800</v>
      </c>
      <c r="D13" s="8" t="s">
        <v>21</v>
      </c>
      <c r="E13" s="6" t="s">
        <v>24</v>
      </c>
    </row>
    <row r="14" s="1" customFormat="1" ht="35" customHeight="1" spans="1:5">
      <c r="A14" s="6" t="s">
        <v>20</v>
      </c>
      <c r="B14" s="4" t="s">
        <v>7</v>
      </c>
      <c r="C14" s="7">
        <f>680+560+2558+3097+2711</f>
        <v>9606</v>
      </c>
      <c r="D14" s="5" t="s">
        <v>20</v>
      </c>
      <c r="E14" s="6" t="s">
        <v>25</v>
      </c>
    </row>
    <row r="15" customFormat="1" ht="35" customHeight="1" spans="1:5">
      <c r="A15" s="4" t="s">
        <v>26</v>
      </c>
      <c r="B15" s="4" t="s">
        <v>27</v>
      </c>
      <c r="C15" s="7">
        <f>320+320+19122+24749+20733</f>
        <v>65244</v>
      </c>
      <c r="D15" s="4" t="s">
        <v>26</v>
      </c>
      <c r="E15" s="6" t="s">
        <v>28</v>
      </c>
    </row>
    <row r="16" customFormat="1" ht="35" customHeight="1" spans="1:5">
      <c r="A16" s="4" t="s">
        <v>26</v>
      </c>
      <c r="B16" s="4" t="s">
        <v>27</v>
      </c>
      <c r="C16" s="7">
        <f>1257+400+740+5561+6732+5893</f>
        <v>20583</v>
      </c>
      <c r="D16" s="4" t="s">
        <v>26</v>
      </c>
      <c r="E16" s="6" t="s">
        <v>29</v>
      </c>
    </row>
    <row r="17" customFormat="1" ht="35" customHeight="1" spans="1:5">
      <c r="A17" s="4" t="s">
        <v>26</v>
      </c>
      <c r="B17" s="4" t="s">
        <v>27</v>
      </c>
      <c r="C17" s="7">
        <f>4114+400+2155+14248+18106+11944</f>
        <v>50967</v>
      </c>
      <c r="D17" s="4" t="s">
        <v>26</v>
      </c>
      <c r="E17" s="6" t="s">
        <v>30</v>
      </c>
    </row>
    <row r="18" customFormat="1" ht="35" customHeight="1" spans="1:5">
      <c r="A18" s="4" t="s">
        <v>26</v>
      </c>
      <c r="B18" s="4" t="s">
        <v>27</v>
      </c>
      <c r="C18" s="7">
        <f>213+392+48</f>
        <v>653</v>
      </c>
      <c r="D18" s="4" t="s">
        <v>26</v>
      </c>
      <c r="E18" s="6" t="s">
        <v>31</v>
      </c>
    </row>
    <row r="19" customFormat="1" ht="35" customHeight="1" spans="1:5">
      <c r="A19" s="4" t="s">
        <v>26</v>
      </c>
      <c r="B19" s="4" t="s">
        <v>27</v>
      </c>
      <c r="C19" s="7">
        <v>2996</v>
      </c>
      <c r="D19" s="4" t="s">
        <v>26</v>
      </c>
      <c r="E19" s="6" t="s">
        <v>32</v>
      </c>
    </row>
    <row r="20" customFormat="1" ht="35" customHeight="1" spans="1:5">
      <c r="A20" s="4" t="s">
        <v>26</v>
      </c>
      <c r="B20" s="4" t="s">
        <v>27</v>
      </c>
      <c r="C20" s="7">
        <f>1214+876+4874+6251+5745</f>
        <v>18960</v>
      </c>
      <c r="D20" s="4" t="s">
        <v>26</v>
      </c>
      <c r="E20" s="6" t="s">
        <v>33</v>
      </c>
    </row>
    <row r="21" customFormat="1" ht="35" customHeight="1" spans="1:5">
      <c r="A21" s="4" t="s">
        <v>26</v>
      </c>
      <c r="B21" s="4" t="s">
        <v>27</v>
      </c>
      <c r="C21" s="7">
        <v>180</v>
      </c>
      <c r="D21" s="4" t="s">
        <v>26</v>
      </c>
      <c r="E21" s="6" t="s">
        <v>34</v>
      </c>
    </row>
    <row r="22" customFormat="1" ht="35" customHeight="1" spans="1:5">
      <c r="A22" s="4" t="s">
        <v>26</v>
      </c>
      <c r="B22" s="4" t="s">
        <v>27</v>
      </c>
      <c r="C22" s="7">
        <v>320</v>
      </c>
      <c r="D22" s="4" t="s">
        <v>26</v>
      </c>
      <c r="E22" s="6" t="s">
        <v>35</v>
      </c>
    </row>
    <row r="23" customFormat="1" ht="35" customHeight="1" spans="1:5">
      <c r="A23" s="4" t="s">
        <v>26</v>
      </c>
      <c r="B23" s="4" t="s">
        <v>27</v>
      </c>
      <c r="C23" s="7">
        <f>500+400</f>
        <v>900</v>
      </c>
      <c r="D23" s="8" t="s">
        <v>36</v>
      </c>
      <c r="E23" s="6" t="s">
        <v>37</v>
      </c>
    </row>
    <row r="24" customFormat="1" ht="48" customHeight="1" spans="1:5">
      <c r="A24" s="4" t="s">
        <v>38</v>
      </c>
      <c r="B24" s="4" t="s">
        <v>7</v>
      </c>
      <c r="C24" s="4">
        <f>5995.6+(1612.88+155.66+241.5)+(510.04+157.64+105)+(1303.87+126.1)+(539.88+133+105)+(500.5+133+105)+279</f>
        <v>12003.67</v>
      </c>
      <c r="D24" s="8" t="s">
        <v>39</v>
      </c>
      <c r="E24" s="6" t="s">
        <v>40</v>
      </c>
    </row>
    <row r="25" customFormat="1" ht="54" customHeight="1" spans="1:5">
      <c r="A25" s="10" t="s">
        <v>41</v>
      </c>
      <c r="B25" s="10" t="s">
        <v>42</v>
      </c>
      <c r="C25" s="10">
        <f>437+539+322+438+918</f>
        <v>2654</v>
      </c>
      <c r="D25" s="10" t="s">
        <v>43</v>
      </c>
      <c r="E25" s="11" t="s">
        <v>44</v>
      </c>
    </row>
    <row r="26" customFormat="1" ht="54" customHeight="1" spans="1:5">
      <c r="A26" s="10" t="s">
        <v>45</v>
      </c>
      <c r="B26" s="10" t="s">
        <v>27</v>
      </c>
      <c r="C26" s="10">
        <f>(84+32+354+224+86)+(356+603)+(250+345+224+86)</f>
        <v>2644</v>
      </c>
      <c r="D26" s="10" t="s">
        <v>46</v>
      </c>
      <c r="E26" s="11" t="s">
        <v>47</v>
      </c>
    </row>
    <row r="27" customFormat="1" ht="54" customHeight="1" spans="1:5">
      <c r="A27" s="10" t="s">
        <v>48</v>
      </c>
      <c r="B27" s="10" t="s">
        <v>27</v>
      </c>
      <c r="C27" s="10">
        <f>75+74+81+80+62+60+75+73+284</f>
        <v>864</v>
      </c>
      <c r="D27" s="10" t="s">
        <v>48</v>
      </c>
      <c r="E27" s="11" t="s">
        <v>49</v>
      </c>
    </row>
    <row r="28" customFormat="1" ht="54" customHeight="1" spans="1:5">
      <c r="A28" s="4" t="s">
        <v>50</v>
      </c>
      <c r="B28" s="4" t="s">
        <v>51</v>
      </c>
      <c r="C28" s="4">
        <v>5</v>
      </c>
      <c r="D28" s="8" t="s">
        <v>52</v>
      </c>
      <c r="E28" s="4"/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高浪路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风风火火</cp:lastModifiedBy>
  <dcterms:created xsi:type="dcterms:W3CDTF">2023-03-22T06:19:00Z</dcterms:created>
  <dcterms:modified xsi:type="dcterms:W3CDTF">2025-01-07T11:54:55Z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FB94357FC1B14FC8A1503011000793A1_12</vt:lpwstr>
  </property>
</Properties>
</file>